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Отчет об исполнении бюджета за 2024 год\"/>
    </mc:Choice>
  </mc:AlternateContent>
  <bookViews>
    <workbookView xWindow="0" yWindow="0" windowWidth="15405" windowHeight="11010"/>
  </bookViews>
  <sheets>
    <sheet name="Доходы" sheetId="2" r:id="rId1"/>
  </sheets>
  <definedNames>
    <definedName name="_xlnm.Print_Titles" localSheetId="0">Доходы!$11:$13</definedName>
    <definedName name="_xlnm.Print_Area" localSheetId="0">Доходы!$A$1:$E$86</definedName>
  </definedNames>
  <calcPr calcId="162913"/>
</workbook>
</file>

<file path=xl/calcChain.xml><?xml version="1.0" encoding="utf-8"?>
<calcChain xmlns="http://schemas.openxmlformats.org/spreadsheetml/2006/main">
  <c r="E80" i="2" l="1"/>
  <c r="E81" i="2"/>
  <c r="E82" i="2"/>
  <c r="E83" i="2"/>
  <c r="E72" i="2"/>
  <c r="E73" i="2"/>
  <c r="E74" i="2"/>
  <c r="E75" i="2"/>
  <c r="E76" i="2"/>
  <c r="E77" i="2"/>
  <c r="E78" i="2"/>
  <c r="E66" i="2"/>
  <c r="E67" i="2"/>
  <c r="E68" i="2"/>
  <c r="E70" i="2"/>
  <c r="E71" i="2"/>
  <c r="E60" i="2"/>
  <c r="E61" i="2"/>
  <c r="E63" i="2"/>
  <c r="E64" i="2"/>
  <c r="E65" i="2"/>
  <c r="E47" i="2"/>
  <c r="E48" i="2"/>
  <c r="E51" i="2"/>
  <c r="E52" i="2"/>
  <c r="E53" i="2"/>
  <c r="E54" i="2"/>
  <c r="E40" i="2"/>
  <c r="E42" i="2"/>
  <c r="E44" i="2"/>
  <c r="E45" i="2"/>
  <c r="E35" i="2"/>
  <c r="E36" i="2"/>
  <c r="E38" i="2"/>
  <c r="E33" i="2"/>
  <c r="E34" i="2"/>
  <c r="E16" i="2"/>
  <c r="E18" i="2"/>
  <c r="E20" i="2"/>
  <c r="E22" i="2"/>
  <c r="E23" i="2"/>
  <c r="E25" i="2"/>
  <c r="E26" i="2"/>
  <c r="E28" i="2"/>
  <c r="D79" i="2"/>
  <c r="C79" i="2"/>
  <c r="D69" i="2"/>
  <c r="C69" i="2"/>
  <c r="D62" i="2"/>
  <c r="C62" i="2"/>
  <c r="E69" i="2" l="1"/>
  <c r="E79" i="2"/>
  <c r="E62" i="2"/>
  <c r="C32" i="2"/>
  <c r="D32" i="2"/>
  <c r="E32" i="2" s="1"/>
  <c r="D27" i="2"/>
  <c r="D24" i="2"/>
  <c r="D19" i="2"/>
  <c r="D55" i="2"/>
  <c r="C55" i="2"/>
  <c r="C27" i="2" l="1"/>
  <c r="E27" i="2" s="1"/>
  <c r="D84" i="2" l="1"/>
  <c r="C84" i="2"/>
  <c r="D59" i="2"/>
  <c r="C59" i="2"/>
  <c r="D50" i="2"/>
  <c r="C50" i="2"/>
  <c r="D46" i="2"/>
  <c r="C46" i="2"/>
  <c r="D43" i="2"/>
  <c r="C43" i="2"/>
  <c r="D41" i="2"/>
  <c r="C41" i="2"/>
  <c r="D39" i="2"/>
  <c r="C39" i="2"/>
  <c r="C31" i="2" s="1"/>
  <c r="C19" i="2"/>
  <c r="E19" i="2" s="1"/>
  <c r="D17" i="2"/>
  <c r="C17" i="2"/>
  <c r="D15" i="2"/>
  <c r="C15" i="2"/>
  <c r="C24" i="2"/>
  <c r="E24" i="2" s="1"/>
  <c r="E17" i="2" l="1"/>
  <c r="E46" i="2"/>
  <c r="E41" i="2"/>
  <c r="E59" i="2"/>
  <c r="D31" i="2"/>
  <c r="E31" i="2" s="1"/>
  <c r="E39" i="2"/>
  <c r="E43" i="2"/>
  <c r="E50" i="2"/>
  <c r="D58" i="2"/>
  <c r="D57" i="2" s="1"/>
  <c r="C58" i="2"/>
  <c r="C57" i="2" s="1"/>
  <c r="C14" i="2"/>
  <c r="E15" i="2"/>
  <c r="D14" i="2" l="1"/>
  <c r="D86" i="2" s="1"/>
  <c r="E57" i="2"/>
  <c r="C86" i="2"/>
  <c r="E58" i="2"/>
  <c r="E14" i="2" l="1"/>
  <c r="E86" i="2"/>
</calcChain>
</file>

<file path=xl/sharedStrings.xml><?xml version="1.0" encoding="utf-8"?>
<sst xmlns="http://schemas.openxmlformats.org/spreadsheetml/2006/main" count="161" uniqueCount="161">
  <si>
    <t>Наименование 
показателя</t>
  </si>
  <si>
    <t>Код дохода по бюджетной классификации</t>
  </si>
  <si>
    <t>1</t>
  </si>
  <si>
    <t>3</t>
  </si>
  <si>
    <t>4</t>
  </si>
  <si>
    <t>5</t>
  </si>
  <si>
    <t>6</t>
  </si>
  <si>
    <t>х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</si>
  <si>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</si>
  <si>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</si>
  <si>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</si>
  <si>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</si>
  <si>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</si>
  <si>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</si>
  <si>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</si>
  <si>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</si>
  <si>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</si>
  <si>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</si>
  <si>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</si>
  <si>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</si>
  <si>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</si>
  <si>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</si>
  <si>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</si>
  <si>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</si>
  <si>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</si>
  <si>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</si>
  <si>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</si>
  <si>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</si>
  <si>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</si>
  <si>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</si>
  <si>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</si>
  <si>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</si>
  <si>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</si>
  <si>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</si>
  <si>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</si>
  <si>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</si>
  <si>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</si>
  <si>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</si>
  <si>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</si>
  <si>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</si>
  <si>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</si>
  <si>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</si>
  <si>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</si>
  <si>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</si>
  <si>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</si>
  <si>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</si>
  <si>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</si>
  <si>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</si>
  <si>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</si>
  <si>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</si>
  <si>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</si>
  <si>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</si>
  <si>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</si>
  <si>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</si>
  <si>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</si>
  <si>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</si>
  <si>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</si>
  <si>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</si>
  <si>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</si>
  <si>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</si>
  <si>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</si>
  <si>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</si>
  <si>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</si>
  <si>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</si>
  <si>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</si>
  <si>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</si>
  <si>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</si>
  <si>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</si>
  <si>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</si>
  <si>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</si>
  <si>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</si>
  <si>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</si>
  <si>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</si>
  <si>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</si>
  <si>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</si>
  <si>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</si>
  <si>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</si>
  <si>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</si>
  <si>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</si>
  <si>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</si>
  <si>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</si>
  <si>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</si>
  <si>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</si>
  <si>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</si>
  <si>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</si>
  <si>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</si>
  <si>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поступления, зачисляемые в бюджеты муниципальных округов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</si>
  <si>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</si>
  <si>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</si>
  <si>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</si>
  <si>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</si>
  <si>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</si>
  <si>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</si>
  <si>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бюджетам на поддержку мер по обеспечению сбалансированности бюджетов</t>
  </si>
  <si>
    <t>Прочие дотации бюджетам муниципальных округов</t>
  </si>
  <si>
    <t xml:space="preserve"> 000 2021999914 0000 150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</si>
  <si>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</si>
  <si>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</si>
  <si>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поддержку отрасли культуры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</si>
  <si>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</si>
  <si>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Прочие субсидии бюджетам муниципальных округов</t>
  </si>
  <si>
    <t>Субвенции бюджетам бюджетной системы Российской Федерации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</si>
  <si>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</si>
  <si>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</si>
  <si>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</si>
  <si>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</si>
  <si>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</si>
  <si>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Приложение 1</t>
  </si>
  <si>
    <t>(в рублях)</t>
  </si>
  <si>
    <t>Показатели доходов бюджета Пограничного муниципального округа за 2024 год по видам классификации доходов бюджета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</si>
  <si>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</si>
  <si>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</si>
  <si>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</si>
  <si>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000  1110530000 0000 120</t>
  </si>
  <si>
    <t>Кассовое исполнение          за 2024 год</t>
  </si>
  <si>
    <t xml:space="preserve"> 000 1170100000 0000 180</t>
  </si>
  <si>
    <t>Доходы от перечисления части прибыли мнципальных унитарных предприятий</t>
  </si>
  <si>
    <t>000 1 11 07000 00 0000 120</t>
  </si>
  <si>
    <t xml:space="preserve"> 000 2021500214 0000 150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</si>
  <si>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</si>
  <si>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000 2 02 20077 14 0000 150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</si>
  <si>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</si>
  <si>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000 2 02 25299 14 0000 150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</si>
  <si>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</si>
  <si>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000 2 02 25467 14 0000 150</t>
  </si>
  <si>
    <t xml:space="preserve"> 000 2 02 25519 14 0000 150</t>
  </si>
  <si>
    <t xml:space="preserve"> 000 2 02 25599 14 0000 150</t>
  </si>
  <si>
    <t xml:space="preserve"> 000 2 02 29999 14 0000 150</t>
  </si>
  <si>
    <t xml:space="preserve"> 000 2 02 30000 00 0000 150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</si>
  <si>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</si>
  <si>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000 2 02 30024 14 0000 150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</si>
  <si>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</si>
  <si>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000 2 02 30029 14 0000 150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</si>
  <si>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</si>
  <si>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000 2 02 35082 14 0000 150</t>
  </si>
  <si>
    <t xml:space="preserve"> 000 2 02 35118 14 0000 150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</si>
  <si>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</si>
  <si>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000 2 02 35120 14 0000 150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</si>
  <si>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</si>
  <si>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000 2 02 35304 14 0000 150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</si>
  <si>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</si>
  <si>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000 2 02 35930 14 0000 150</t>
  </si>
  <si>
    <t xml:space="preserve">  Единая субвенция бюджетам муниципальных округов из бюджета субъекта Российской Федерации</t>
  </si>
  <si>
    <t xml:space="preserve"> 000 2 02 36900 14 0000 150</t>
  </si>
  <si>
    <t xml:space="preserve">  Прочие субвенции бюджетам муниципальных округов</t>
  </si>
  <si>
    <t xml:space="preserve"> 000 2 02 39999 14 0000 150</t>
  </si>
  <si>
    <t xml:space="preserve"> 000 2 02 40000 00 0000 150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</si>
  <si>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</si>
  <si>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</si>
  <si>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</si>
  <si>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000 2 02 45179 14 0000 150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</si>
  <si>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</si>
  <si>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000 2 02 45303 14 0000 150</t>
  </si>
  <si>
    <t>Прочие межбюджетные транчферты, передаваемые бюджетам муниципальных округов</t>
  </si>
  <si>
    <t>000 2 02 49999 14 0000 150</t>
  </si>
  <si>
    <t>000 2 19 00000 00 0000 000</t>
  </si>
  <si>
    <t>000 2 19 60010 14 0000 150</t>
  </si>
  <si>
    <t>Утвержденный бюджет 2024 года</t>
  </si>
  <si>
    <t xml:space="preserve">Процент исполнения к утвержденному  бюджету                 2024 года                                                          </t>
  </si>
  <si>
    <t>к проекту  муниципального правового акта</t>
  </si>
  <si>
    <t>Пограничного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</si>
</sst>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4">
    <xf numFmtId="0" fontId="0" fillId="0" borderId="0" xfId="0"/>
    <xf numFmtId="0" fontId="22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18" fillId="0" borderId="1" xfId="12" applyNumberFormat="1" applyFont="1" applyFill="1" applyProtection="1">
      <alignment horizontal="left"/>
    </xf>
    <xf numFmtId="0" fontId="18" fillId="0" borderId="1" xfId="13" applyNumberFormat="1" applyFont="1" applyFill="1" applyProtection="1">
      <alignment horizontal="center" vertical="top"/>
    </xf>
    <xf numFmtId="0" fontId="18" fillId="0" borderId="1" xfId="19" applyNumberFormat="1" applyFont="1" applyFill="1" applyProtection="1"/>
    <xf numFmtId="0" fontId="18" fillId="0" borderId="1" xfId="7" applyNumberFormat="1" applyFont="1" applyFill="1" applyProtection="1"/>
    <xf numFmtId="0" fontId="18" fillId="0" borderId="1" xfId="5" applyNumberFormat="1" applyFont="1" applyFill="1" applyProtection="1"/>
    <xf numFmtId="49" fontId="18" fillId="0" borderId="1" xfId="23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9" fontId="19" fillId="0" borderId="16" xfId="55" applyNumberFormat="1" applyFont="1" applyFill="1" applyBorder="1" applyProtection="1">
      <alignment horizontal="center"/>
    </xf>
    <xf numFmtId="4" fontId="19" fillId="0" borderId="16" xfId="42" applyNumberFormat="1" applyFont="1" applyFill="1" applyBorder="1" applyProtection="1">
      <alignment horizontal="right"/>
    </xf>
    <xf numFmtId="4" fontId="19" fillId="0" borderId="61" xfId="43" applyNumberFormat="1" applyFont="1" applyFill="1" applyBorder="1" applyProtection="1">
      <alignment horizontal="right"/>
    </xf>
    <xf numFmtId="49" fontId="7" fillId="0" borderId="16" xfId="55" applyNumberFormat="1" applyFill="1" applyBorder="1" applyProtection="1">
      <alignment horizontal="center"/>
    </xf>
    <xf numFmtId="4" fontId="7" fillId="0" borderId="16" xfId="42" applyNumberFormat="1" applyFill="1" applyBorder="1" applyProtection="1">
      <alignment horizontal="right"/>
    </xf>
    <xf numFmtId="4" fontId="20" fillId="0" borderId="61" xfId="43" applyNumberFormat="1" applyFont="1" applyFill="1" applyBorder="1" applyProtection="1">
      <alignment horizontal="right"/>
    </xf>
    <xf numFmtId="49" fontId="20" fillId="0" borderId="16" xfId="55" applyNumberFormat="1" applyFont="1" applyFill="1" applyBorder="1" applyProtection="1">
      <alignment horizontal="center"/>
    </xf>
    <xf numFmtId="4" fontId="20" fillId="0" borderId="16" xfId="42" applyNumberFormat="1" applyFont="1" applyFill="1" applyBorder="1" applyProtection="1">
      <alignment horizontal="right"/>
    </xf>
    <xf numFmtId="0" fontId="0" fillId="0" borderId="0" xfId="0" applyFont="1" applyFill="1" applyProtection="1">
      <protection locked="0"/>
    </xf>
    <xf numFmtId="49" fontId="7" fillId="0" borderId="62" xfId="55" applyNumberFormat="1" applyFill="1" applyBorder="1" applyProtection="1">
      <alignment horizontal="center"/>
    </xf>
    <xf numFmtId="4" fontId="7" fillId="0" borderId="62" xfId="42" applyNumberFormat="1" applyFill="1" applyBorder="1" applyProtection="1">
      <alignment horizontal="right"/>
    </xf>
    <xf numFmtId="0" fontId="19" fillId="0" borderId="64" xfId="39" applyNumberFormat="1" applyFont="1" applyFill="1" applyBorder="1" applyAlignment="1" applyProtection="1">
      <alignment horizontal="left" wrapText="1"/>
    </xf>
    <xf numFmtId="49" fontId="19" fillId="0" borderId="60" xfId="41" applyNumberFormat="1" applyFont="1" applyFill="1" applyBorder="1" applyProtection="1">
      <alignment horizontal="center"/>
    </xf>
    <xf numFmtId="4" fontId="19" fillId="0" borderId="60" xfId="42" applyNumberFormat="1" applyFont="1" applyFill="1" applyBorder="1" applyProtection="1">
      <alignment horizontal="right"/>
    </xf>
    <xf numFmtId="4" fontId="19" fillId="0" borderId="63" xfId="43" applyNumberFormat="1" applyFont="1" applyFill="1" applyBorder="1" applyProtection="1">
      <alignment horizontal="right"/>
    </xf>
    <xf numFmtId="0" fontId="7" fillId="0" borderId="1" xfId="19" applyNumberFormat="1" applyFill="1" applyProtection="1"/>
    <xf numFmtId="0" fontId="7" fillId="0" borderId="1" xfId="57" applyNumberFormat="1" applyFill="1" applyBorder="1" applyProtection="1"/>
    <xf numFmtId="0" fontId="7" fillId="0" borderId="1" xfId="59" applyNumberFormat="1" applyFill="1" applyProtection="1"/>
    <xf numFmtId="0" fontId="5" fillId="0" borderId="1" xfId="7" applyNumberFormat="1" applyFill="1" applyProtection="1"/>
    <xf numFmtId="49" fontId="7" fillId="0" borderId="18" xfId="35" applyNumberFormat="1" applyFill="1" applyBorder="1" applyProtection="1">
      <alignment horizontal="center" vertical="center" wrapText="1"/>
    </xf>
    <xf numFmtId="49" fontId="7" fillId="0" borderId="58" xfId="35" applyNumberFormat="1" applyFill="1" applyBorder="1" applyProtection="1">
      <alignment horizontal="center" vertical="center" wrapText="1"/>
    </xf>
    <xf numFmtId="49" fontId="7" fillId="0" borderId="58" xfId="38" applyNumberFormat="1" applyFill="1" applyBorder="1" applyProtection="1">
      <alignment horizontal="center" vertical="center" wrapText="1"/>
    </xf>
    <xf numFmtId="0" fontId="19" fillId="0" borderId="24" xfId="53" applyNumberFormat="1" applyFont="1" applyFill="1" applyBorder="1" applyAlignment="1" applyProtection="1">
      <alignment horizontal="left" vertical="center" wrapText="1"/>
    </xf>
    <xf numFmtId="0" fontId="7" fillId="0" borderId="24" xfId="53" applyNumberFormat="1" applyFill="1" applyBorder="1" applyAlignment="1" applyProtection="1">
      <alignment horizontal="left" vertical="center" wrapText="1"/>
    </xf>
    <xf numFmtId="0" fontId="20" fillId="0" borderId="24" xfId="53" applyNumberFormat="1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/>
    <xf numFmtId="0" fontId="22" fillId="0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Fill="1" applyBorder="1" applyAlignment="1" applyProtection="1">
      <protection locked="0"/>
    </xf>
    <xf numFmtId="0" fontId="0" fillId="0" borderId="0" xfId="0" applyAlignment="1"/>
    <xf numFmtId="0" fontId="18" fillId="0" borderId="1" xfId="2" applyNumberFormat="1" applyFont="1" applyFill="1" applyAlignment="1" applyProtection="1">
      <alignment horizontal="center"/>
    </xf>
    <xf numFmtId="0" fontId="18" fillId="0" borderId="1" xfId="12" applyNumberFormat="1" applyFont="1" applyFill="1" applyAlignment="1" applyProtection="1">
      <alignment horizontal="center"/>
    </xf>
    <xf numFmtId="0" fontId="23" fillId="0" borderId="0" xfId="0" applyFont="1" applyFill="1" applyAlignment="1"/>
    <xf numFmtId="0" fontId="17" fillId="0" borderId="1" xfId="1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49" fontId="20" fillId="0" borderId="65" xfId="35" applyNumberFormat="1" applyFont="1" applyFill="1" applyBorder="1" applyAlignment="1" applyProtection="1">
      <alignment horizontal="center" vertical="center" wrapText="1"/>
    </xf>
    <xf numFmtId="49" fontId="20" fillId="0" borderId="66" xfId="35" applyNumberFormat="1" applyFont="1" applyFill="1" applyBorder="1" applyAlignment="1" applyProtection="1">
      <alignment horizontal="center" vertical="center" wrapText="1"/>
    </xf>
    <xf numFmtId="49" fontId="7" fillId="0" borderId="65" xfId="35" applyNumberFormat="1" applyFont="1" applyFill="1" applyBorder="1" applyAlignment="1" applyProtection="1">
      <alignment horizontal="center" vertical="center" wrapText="1"/>
    </xf>
    <xf numFmtId="49" fontId="20" fillId="0" borderId="65" xfId="35" applyNumberFormat="1" applyFont="1" applyFill="1" applyBorder="1" applyProtection="1">
      <alignment horizontal="center" vertical="center" wrapText="1"/>
    </xf>
    <xf numFmtId="49" fontId="20" fillId="0" borderId="66" xfId="35" applyFont="1" applyFill="1" applyBorder="1">
      <alignment horizontal="center" vertical="center" wrapText="1"/>
    </xf>
    <xf numFmtId="49" fontId="7" fillId="0" borderId="65" xfId="37" applyNumberFormat="1" applyFont="1" applyFill="1" applyBorder="1" applyAlignment="1" applyProtection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view="pageBreakPreview" zoomScaleNormal="110" zoomScaleSheetLayoutView="100" zoomScalePageLayoutView="70" workbookViewId="0">
      <selection activeCell="A20" sqref="A20"/>
    </sheetView>
  </sheetViews>
  <sheetFormatPr defaultColWidth="8.5703125" defaultRowHeight="15" x14ac:dyDescent="0.25"/>
  <cols>
    <col min="1" max="1" width="50.85546875" style="9" customWidth="1"/>
    <col min="2" max="2" width="19.28515625" style="9" customWidth="1"/>
    <col min="3" max="3" width="13.42578125" style="9" customWidth="1"/>
    <col min="4" max="4" width="17.5703125" style="9" customWidth="1"/>
    <col min="5" max="5" width="13.28515625" style="9" customWidth="1"/>
    <col min="6" max="6" width="13.5703125" style="9" bestFit="1" customWidth="1"/>
    <col min="7" max="16384" width="8.5703125" style="9"/>
  </cols>
  <sheetData>
    <row r="1" spans="1:6" s="2" customFormat="1" ht="21" customHeight="1" x14ac:dyDescent="0.25">
      <c r="A1" s="1"/>
      <c r="B1" s="1"/>
      <c r="C1" s="36" t="s">
        <v>107</v>
      </c>
      <c r="D1" s="37"/>
      <c r="E1" s="37"/>
    </row>
    <row r="2" spans="1:6" s="2" customFormat="1" ht="13.5" customHeight="1" x14ac:dyDescent="0.25">
      <c r="A2" s="1"/>
      <c r="B2" s="1"/>
      <c r="C2" s="38" t="s">
        <v>159</v>
      </c>
      <c r="D2" s="37"/>
      <c r="E2" s="37"/>
    </row>
    <row r="3" spans="1:6" s="2" customFormat="1" ht="15" customHeight="1" x14ac:dyDescent="0.25">
      <c r="A3" s="1"/>
      <c r="B3" s="1"/>
      <c r="C3" s="39" t="s">
        <v>160</v>
      </c>
      <c r="D3" s="40"/>
      <c r="E3" s="40"/>
    </row>
    <row r="4" spans="1:6" s="2" customFormat="1" ht="14.1" customHeight="1" x14ac:dyDescent="0.2">
      <c r="A4" s="1"/>
      <c r="B4" s="1"/>
      <c r="C4" s="1"/>
    </row>
    <row r="5" spans="1:6" s="2" customFormat="1" ht="15.2" customHeight="1" x14ac:dyDescent="0.2">
      <c r="A5" s="3"/>
      <c r="B5" s="4"/>
      <c r="C5" s="4"/>
    </row>
    <row r="6" spans="1:6" s="2" customFormat="1" ht="14.1" customHeight="1" x14ac:dyDescent="0.2">
      <c r="A6" s="5"/>
      <c r="B6" s="41"/>
      <c r="C6" s="41"/>
    </row>
    <row r="7" spans="1:6" s="2" customFormat="1" ht="14.1" customHeight="1" x14ac:dyDescent="0.2">
      <c r="A7" s="42" t="s">
        <v>109</v>
      </c>
      <c r="B7" s="42"/>
      <c r="C7" s="42"/>
      <c r="D7" s="43"/>
      <c r="E7" s="43"/>
    </row>
    <row r="8" spans="1:6" s="2" customFormat="1" ht="8.25" customHeight="1" x14ac:dyDescent="0.2">
      <c r="A8" s="6"/>
      <c r="B8" s="6"/>
      <c r="C8" s="6"/>
    </row>
    <row r="9" spans="1:6" s="2" customFormat="1" ht="8.25" customHeight="1" x14ac:dyDescent="0.2">
      <c r="A9" s="7"/>
      <c r="B9" s="7"/>
      <c r="C9" s="7"/>
    </row>
    <row r="10" spans="1:6" s="2" customFormat="1" ht="18.75" customHeight="1" x14ac:dyDescent="0.2">
      <c r="A10" s="44"/>
      <c r="B10" s="45"/>
      <c r="C10" s="45"/>
      <c r="D10" s="46"/>
      <c r="E10" s="8" t="s">
        <v>108</v>
      </c>
    </row>
    <row r="11" spans="1:6" ht="11.45" customHeight="1" x14ac:dyDescent="0.25">
      <c r="A11" s="50" t="s">
        <v>0</v>
      </c>
      <c r="B11" s="50" t="s">
        <v>1</v>
      </c>
      <c r="C11" s="49" t="s">
        <v>157</v>
      </c>
      <c r="D11" s="47" t="s">
        <v>114</v>
      </c>
      <c r="E11" s="52" t="s">
        <v>158</v>
      </c>
    </row>
    <row r="12" spans="1:6" ht="70.5" customHeight="1" x14ac:dyDescent="0.25">
      <c r="A12" s="51"/>
      <c r="B12" s="51"/>
      <c r="C12" s="48"/>
      <c r="D12" s="48"/>
      <c r="E12" s="53"/>
    </row>
    <row r="13" spans="1:6" ht="11.45" customHeight="1" x14ac:dyDescent="0.25">
      <c r="A13" s="29" t="s">
        <v>2</v>
      </c>
      <c r="B13" s="30" t="s">
        <v>3</v>
      </c>
      <c r="C13" s="31" t="s">
        <v>4</v>
      </c>
      <c r="D13" s="31" t="s">
        <v>5</v>
      </c>
      <c r="E13" s="31" t="s">
        <v>6</v>
      </c>
    </row>
    <row r="14" spans="1:6" x14ac:dyDescent="0.25">
      <c r="A14" s="32" t="s">
        <v>8</v>
      </c>
      <c r="B14" s="10" t="s">
        <v>9</v>
      </c>
      <c r="C14" s="11">
        <f>C15+C17+C19+C24+C27+C31+C41+C43+C46+C50+C55</f>
        <v>423054450</v>
      </c>
      <c r="D14" s="11">
        <f>D15+D17+D19+D24+D27+D31+D41+D43+D46+D50+D55</f>
        <v>459421013.17999995</v>
      </c>
      <c r="E14" s="12">
        <f>D14/C14*100</f>
        <v>108.5961897292417</v>
      </c>
    </row>
    <row r="15" spans="1:6" x14ac:dyDescent="0.25">
      <c r="A15" s="33" t="s">
        <v>10</v>
      </c>
      <c r="B15" s="13" t="s">
        <v>11</v>
      </c>
      <c r="C15" s="14">
        <f>C16</f>
        <v>360280000</v>
      </c>
      <c r="D15" s="14">
        <f>D16</f>
        <v>390313861.26999998</v>
      </c>
      <c r="E15" s="15">
        <f t="shared" ref="E15:E54" si="0">D15/C15*100</f>
        <v>108.33625548739869</v>
      </c>
      <c r="F15" s="35"/>
    </row>
    <row r="16" spans="1:6" x14ac:dyDescent="0.25">
      <c r="A16" s="33" t="s">
        <v>12</v>
      </c>
      <c r="B16" s="13" t="s">
        <v>13</v>
      </c>
      <c r="C16" s="14">
        <v>360280000</v>
      </c>
      <c r="D16" s="14">
        <v>390313861.26999998</v>
      </c>
      <c r="E16" s="15">
        <f t="shared" si="0"/>
        <v>108.33625548739869</v>
      </c>
      <c r="F16" s="35"/>
    </row>
    <row r="17" spans="1:5" ht="30.75" customHeight="1" x14ac:dyDescent="0.25">
      <c r="A17" s="33" t="s">
        <v>14</v>
      </c>
      <c r="B17" s="13" t="s">
        <v>15</v>
      </c>
      <c r="C17" s="14">
        <f>C18</f>
        <v>13610000</v>
      </c>
      <c r="D17" s="14">
        <f>D18</f>
        <v>13713193.67</v>
      </c>
      <c r="E17" s="15">
        <f t="shared" si="0"/>
        <v>100.75821947097722</v>
      </c>
    </row>
    <row r="18" spans="1:5" ht="27" customHeight="1" x14ac:dyDescent="0.25">
      <c r="A18" s="33" t="s">
        <v>16</v>
      </c>
      <c r="B18" s="13" t="s">
        <v>17</v>
      </c>
      <c r="C18" s="14">
        <v>13610000</v>
      </c>
      <c r="D18" s="14">
        <v>13713193.67</v>
      </c>
      <c r="E18" s="15">
        <f t="shared" si="0"/>
        <v>100.75821947097722</v>
      </c>
    </row>
    <row r="19" spans="1:5" x14ac:dyDescent="0.25">
      <c r="A19" s="33" t="s">
        <v>18</v>
      </c>
      <c r="B19" s="13" t="s">
        <v>19</v>
      </c>
      <c r="C19" s="14">
        <f>C20+C21+C22+C23</f>
        <v>6385984</v>
      </c>
      <c r="D19" s="14">
        <f>D20+D21+D22+D23</f>
        <v>5766163.5500000007</v>
      </c>
      <c r="E19" s="15">
        <f t="shared" si="0"/>
        <v>90.29404943701708</v>
      </c>
    </row>
    <row r="20" spans="1:5" ht="25.5" customHeight="1" x14ac:dyDescent="0.25">
      <c r="A20" s="33" t="s">
        <v>20</v>
      </c>
      <c r="B20" s="13" t="s">
        <v>21</v>
      </c>
      <c r="C20" s="14">
        <v>1077724</v>
      </c>
      <c r="D20" s="14">
        <v>1106744.04</v>
      </c>
      <c r="E20" s="15">
        <f t="shared" si="0"/>
        <v>102.69271538909777</v>
      </c>
    </row>
    <row r="21" spans="1:5" ht="29.25" customHeight="1" x14ac:dyDescent="0.25">
      <c r="A21" s="33" t="s">
        <v>22</v>
      </c>
      <c r="B21" s="13" t="s">
        <v>23</v>
      </c>
      <c r="C21" s="14">
        <v>0</v>
      </c>
      <c r="D21" s="14">
        <v>19859.830000000002</v>
      </c>
      <c r="E21" s="15">
        <v>0</v>
      </c>
    </row>
    <row r="22" spans="1:5" x14ac:dyDescent="0.25">
      <c r="A22" s="33" t="s">
        <v>24</v>
      </c>
      <c r="B22" s="13" t="s">
        <v>25</v>
      </c>
      <c r="C22" s="14">
        <v>1203260</v>
      </c>
      <c r="D22" s="14">
        <v>1203875.5</v>
      </c>
      <c r="E22" s="15">
        <f t="shared" si="0"/>
        <v>100.05115270182669</v>
      </c>
    </row>
    <row r="23" spans="1:5" ht="28.5" customHeight="1" x14ac:dyDescent="0.25">
      <c r="A23" s="33" t="s">
        <v>26</v>
      </c>
      <c r="B23" s="13" t="s">
        <v>27</v>
      </c>
      <c r="C23" s="14">
        <v>4105000</v>
      </c>
      <c r="D23" s="14">
        <v>3435684.18</v>
      </c>
      <c r="E23" s="15">
        <f t="shared" si="0"/>
        <v>83.695107917174184</v>
      </c>
    </row>
    <row r="24" spans="1:5" x14ac:dyDescent="0.25">
      <c r="A24" s="33" t="s">
        <v>28</v>
      </c>
      <c r="B24" s="13" t="s">
        <v>29</v>
      </c>
      <c r="C24" s="14">
        <f>C25+C26</f>
        <v>10383000</v>
      </c>
      <c r="D24" s="14">
        <f>D25+D26</f>
        <v>13376910.379999999</v>
      </c>
      <c r="E24" s="15">
        <f t="shared" si="0"/>
        <v>128.83473350669362</v>
      </c>
    </row>
    <row r="25" spans="1:5" x14ac:dyDescent="0.25">
      <c r="A25" s="33" t="s">
        <v>30</v>
      </c>
      <c r="B25" s="13" t="s">
        <v>31</v>
      </c>
      <c r="C25" s="14">
        <v>2404000</v>
      </c>
      <c r="D25" s="14">
        <v>4242758.6399999997</v>
      </c>
      <c r="E25" s="15">
        <f t="shared" si="0"/>
        <v>176.48746422628952</v>
      </c>
    </row>
    <row r="26" spans="1:5" x14ac:dyDescent="0.25">
      <c r="A26" s="33" t="s">
        <v>32</v>
      </c>
      <c r="B26" s="13" t="s">
        <v>33</v>
      </c>
      <c r="C26" s="14">
        <v>7979000</v>
      </c>
      <c r="D26" s="14">
        <v>9134151.7400000002</v>
      </c>
      <c r="E26" s="15">
        <f t="shared" si="0"/>
        <v>114.47739992480261</v>
      </c>
    </row>
    <row r="27" spans="1:5" x14ac:dyDescent="0.25">
      <c r="A27" s="33" t="s">
        <v>34</v>
      </c>
      <c r="B27" s="13" t="s">
        <v>35</v>
      </c>
      <c r="C27" s="14">
        <f>C28+C29+C30</f>
        <v>4606500</v>
      </c>
      <c r="D27" s="14">
        <f>D28+D29+D30</f>
        <v>5639563.8899999997</v>
      </c>
      <c r="E27" s="15">
        <f t="shared" si="0"/>
        <v>122.4262214262455</v>
      </c>
    </row>
    <row r="28" spans="1:5" ht="22.5" x14ac:dyDescent="0.25">
      <c r="A28" s="33" t="s">
        <v>36</v>
      </c>
      <c r="B28" s="13" t="s">
        <v>37</v>
      </c>
      <c r="C28" s="14">
        <v>4606500</v>
      </c>
      <c r="D28" s="14">
        <v>5516779.9699999997</v>
      </c>
      <c r="E28" s="15">
        <f t="shared" si="0"/>
        <v>119.76077216976012</v>
      </c>
    </row>
    <row r="29" spans="1:5" ht="39.75" customHeight="1" x14ac:dyDescent="0.25">
      <c r="A29" s="33" t="s">
        <v>38</v>
      </c>
      <c r="B29" s="13" t="s">
        <v>39</v>
      </c>
      <c r="C29" s="14">
        <v>0</v>
      </c>
      <c r="D29" s="14">
        <v>7783.92</v>
      </c>
      <c r="E29" s="15">
        <v>0</v>
      </c>
    </row>
    <row r="30" spans="1:5" ht="28.5" customHeight="1" x14ac:dyDescent="0.25">
      <c r="A30" s="33" t="s">
        <v>110</v>
      </c>
      <c r="B30" s="13" t="s">
        <v>111</v>
      </c>
      <c r="C30" s="14">
        <v>0</v>
      </c>
      <c r="D30" s="14">
        <v>115000</v>
      </c>
      <c r="E30" s="15">
        <v>0</v>
      </c>
    </row>
    <row r="31" spans="1:5" ht="26.25" customHeight="1" x14ac:dyDescent="0.25">
      <c r="A31" s="33" t="s">
        <v>40</v>
      </c>
      <c r="B31" s="13" t="s">
        <v>41</v>
      </c>
      <c r="C31" s="14">
        <f>C32+C39+C38</f>
        <v>17909932</v>
      </c>
      <c r="D31" s="14">
        <f>D32+D39+D38</f>
        <v>19474977.460000001</v>
      </c>
      <c r="E31" s="15">
        <f t="shared" si="0"/>
        <v>108.73842212242906</v>
      </c>
    </row>
    <row r="32" spans="1:5" ht="70.5" customHeight="1" x14ac:dyDescent="0.25">
      <c r="A32" s="33" t="s">
        <v>42</v>
      </c>
      <c r="B32" s="13" t="s">
        <v>43</v>
      </c>
      <c r="C32" s="14">
        <f>C33+C34+C35+C36+C37</f>
        <v>17867270</v>
      </c>
      <c r="D32" s="14">
        <f>D33+D34+D35+D36+D37</f>
        <v>19287760</v>
      </c>
      <c r="E32" s="15">
        <f t="shared" si="0"/>
        <v>107.95023526257788</v>
      </c>
    </row>
    <row r="33" spans="1:5" ht="51.75" customHeight="1" x14ac:dyDescent="0.25">
      <c r="A33" s="33" t="s">
        <v>44</v>
      </c>
      <c r="B33" s="13" t="s">
        <v>45</v>
      </c>
      <c r="C33" s="14">
        <v>11701900</v>
      </c>
      <c r="D33" s="14">
        <v>12386057</v>
      </c>
      <c r="E33" s="15">
        <f t="shared" si="0"/>
        <v>105.84654628735504</v>
      </c>
    </row>
    <row r="34" spans="1:5" ht="61.5" customHeight="1" x14ac:dyDescent="0.25">
      <c r="A34" s="33" t="s">
        <v>46</v>
      </c>
      <c r="B34" s="13" t="s">
        <v>47</v>
      </c>
      <c r="C34" s="14">
        <v>1245370</v>
      </c>
      <c r="D34" s="14">
        <v>1415849.22</v>
      </c>
      <c r="E34" s="15">
        <f t="shared" si="0"/>
        <v>113.68904181086745</v>
      </c>
    </row>
    <row r="35" spans="1:5" ht="78.75" customHeight="1" x14ac:dyDescent="0.25">
      <c r="A35" s="33" t="s">
        <v>48</v>
      </c>
      <c r="B35" s="13" t="s">
        <v>49</v>
      </c>
      <c r="C35" s="14">
        <v>120000</v>
      </c>
      <c r="D35" s="14">
        <v>160000</v>
      </c>
      <c r="E35" s="15">
        <f t="shared" si="0"/>
        <v>133.33333333333331</v>
      </c>
    </row>
    <row r="36" spans="1:5" ht="38.25" customHeight="1" x14ac:dyDescent="0.25">
      <c r="A36" s="33" t="s">
        <v>50</v>
      </c>
      <c r="B36" s="13" t="s">
        <v>51</v>
      </c>
      <c r="C36" s="14">
        <v>4800000</v>
      </c>
      <c r="D36" s="14">
        <v>5325852.49</v>
      </c>
      <c r="E36" s="15">
        <f t="shared" si="0"/>
        <v>110.95526020833333</v>
      </c>
    </row>
    <row r="37" spans="1:5" ht="39" customHeight="1" x14ac:dyDescent="0.25">
      <c r="A37" s="33" t="s">
        <v>112</v>
      </c>
      <c r="B37" s="13" t="s">
        <v>113</v>
      </c>
      <c r="C37" s="14">
        <v>0</v>
      </c>
      <c r="D37" s="14">
        <v>1.29</v>
      </c>
      <c r="E37" s="15">
        <v>0</v>
      </c>
    </row>
    <row r="38" spans="1:5" ht="28.5" customHeight="1" x14ac:dyDescent="0.25">
      <c r="A38" s="33" t="s">
        <v>116</v>
      </c>
      <c r="B38" s="13" t="s">
        <v>117</v>
      </c>
      <c r="C38" s="14">
        <v>6300</v>
      </c>
      <c r="D38" s="14">
        <v>6300</v>
      </c>
      <c r="E38" s="15">
        <f t="shared" si="0"/>
        <v>100</v>
      </c>
    </row>
    <row r="39" spans="1:5" ht="66.75" customHeight="1" x14ac:dyDescent="0.25">
      <c r="A39" s="33" t="s">
        <v>52</v>
      </c>
      <c r="B39" s="13" t="s">
        <v>53</v>
      </c>
      <c r="C39" s="14">
        <f>C40</f>
        <v>36362</v>
      </c>
      <c r="D39" s="14">
        <f>D40</f>
        <v>180917.46</v>
      </c>
      <c r="E39" s="15">
        <f t="shared" si="0"/>
        <v>497.54540454320437</v>
      </c>
    </row>
    <row r="40" spans="1:5" ht="64.5" customHeight="1" x14ac:dyDescent="0.25">
      <c r="A40" s="33" t="s">
        <v>54</v>
      </c>
      <c r="B40" s="13" t="s">
        <v>55</v>
      </c>
      <c r="C40" s="14">
        <v>36362</v>
      </c>
      <c r="D40" s="14">
        <v>180917.46</v>
      </c>
      <c r="E40" s="15">
        <f t="shared" si="0"/>
        <v>497.54540454320437</v>
      </c>
    </row>
    <row r="41" spans="1:5" x14ac:dyDescent="0.25">
      <c r="A41" s="33" t="s">
        <v>56</v>
      </c>
      <c r="B41" s="13" t="s">
        <v>57</v>
      </c>
      <c r="C41" s="14">
        <f>C42</f>
        <v>780850</v>
      </c>
      <c r="D41" s="14">
        <f>D42</f>
        <v>780848.88</v>
      </c>
      <c r="E41" s="15">
        <f t="shared" si="0"/>
        <v>99.999856566562087</v>
      </c>
    </row>
    <row r="42" spans="1:5" x14ac:dyDescent="0.25">
      <c r="A42" s="33" t="s">
        <v>58</v>
      </c>
      <c r="B42" s="13" t="s">
        <v>59</v>
      </c>
      <c r="C42" s="14">
        <v>780850</v>
      </c>
      <c r="D42" s="14">
        <v>780848.88</v>
      </c>
      <c r="E42" s="15">
        <f t="shared" si="0"/>
        <v>99.999856566562087</v>
      </c>
    </row>
    <row r="43" spans="1:5" ht="27.75" customHeight="1" x14ac:dyDescent="0.25">
      <c r="A43" s="33" t="s">
        <v>60</v>
      </c>
      <c r="B43" s="13" t="s">
        <v>61</v>
      </c>
      <c r="C43" s="14">
        <f>C44+C45</f>
        <v>4900000</v>
      </c>
      <c r="D43" s="14">
        <f>D44+D45</f>
        <v>5325989.0299999993</v>
      </c>
      <c r="E43" s="15">
        <f t="shared" si="0"/>
        <v>108.69365367346937</v>
      </c>
    </row>
    <row r="44" spans="1:5" x14ac:dyDescent="0.25">
      <c r="A44" s="33" t="s">
        <v>62</v>
      </c>
      <c r="B44" s="13" t="s">
        <v>63</v>
      </c>
      <c r="C44" s="14">
        <v>2000000</v>
      </c>
      <c r="D44" s="14">
        <v>2059930</v>
      </c>
      <c r="E44" s="15">
        <f t="shared" si="0"/>
        <v>102.9965</v>
      </c>
    </row>
    <row r="45" spans="1:5" x14ac:dyDescent="0.25">
      <c r="A45" s="33" t="s">
        <v>64</v>
      </c>
      <c r="B45" s="13" t="s">
        <v>65</v>
      </c>
      <c r="C45" s="14">
        <v>2900000</v>
      </c>
      <c r="D45" s="14">
        <v>3266059.03</v>
      </c>
      <c r="E45" s="15">
        <f t="shared" si="0"/>
        <v>112.62272517241378</v>
      </c>
    </row>
    <row r="46" spans="1:5" ht="29.25" customHeight="1" x14ac:dyDescent="0.25">
      <c r="A46" s="33" t="s">
        <v>66</v>
      </c>
      <c r="B46" s="13" t="s">
        <v>67</v>
      </c>
      <c r="C46" s="14">
        <f>C47+C48+C49</f>
        <v>3368184</v>
      </c>
      <c r="D46" s="14">
        <f>D47+D48+D49</f>
        <v>3594320.18</v>
      </c>
      <c r="E46" s="15">
        <f t="shared" si="0"/>
        <v>106.71389033378225</v>
      </c>
    </row>
    <row r="47" spans="1:5" ht="61.5" customHeight="1" x14ac:dyDescent="0.25">
      <c r="A47" s="33" t="s">
        <v>68</v>
      </c>
      <c r="B47" s="13" t="s">
        <v>69</v>
      </c>
      <c r="C47" s="14">
        <v>140140</v>
      </c>
      <c r="D47" s="14">
        <v>140141</v>
      </c>
      <c r="E47" s="15">
        <f t="shared" si="0"/>
        <v>100.00071357214215</v>
      </c>
    </row>
    <row r="48" spans="1:5" ht="31.5" customHeight="1" x14ac:dyDescent="0.25">
      <c r="A48" s="33" t="s">
        <v>70</v>
      </c>
      <c r="B48" s="13" t="s">
        <v>71</v>
      </c>
      <c r="C48" s="14">
        <v>3228044</v>
      </c>
      <c r="D48" s="14">
        <v>2716441.02</v>
      </c>
      <c r="E48" s="15">
        <f t="shared" si="0"/>
        <v>84.151300911635644</v>
      </c>
    </row>
    <row r="49" spans="1:5" ht="60" customHeight="1" x14ac:dyDescent="0.25">
      <c r="A49" s="33" t="s">
        <v>72</v>
      </c>
      <c r="B49" s="13" t="s">
        <v>73</v>
      </c>
      <c r="C49" s="14">
        <v>0</v>
      </c>
      <c r="D49" s="14">
        <v>737738.16</v>
      </c>
      <c r="E49" s="15">
        <v>0</v>
      </c>
    </row>
    <row r="50" spans="1:5" x14ac:dyDescent="0.25">
      <c r="A50" s="33" t="s">
        <v>74</v>
      </c>
      <c r="B50" s="13" t="s">
        <v>75</v>
      </c>
      <c r="C50" s="14">
        <f>C51+C52+C53+C54</f>
        <v>830000</v>
      </c>
      <c r="D50" s="14">
        <f>D51+D52+D53+D54</f>
        <v>1512721.02</v>
      </c>
      <c r="E50" s="15">
        <f t="shared" si="0"/>
        <v>182.25554457831325</v>
      </c>
    </row>
    <row r="51" spans="1:5" ht="27" customHeight="1" x14ac:dyDescent="0.25">
      <c r="A51" s="33" t="s">
        <v>76</v>
      </c>
      <c r="B51" s="13" t="s">
        <v>77</v>
      </c>
      <c r="C51" s="14">
        <v>252740</v>
      </c>
      <c r="D51" s="14">
        <v>408026.31</v>
      </c>
      <c r="E51" s="15">
        <f t="shared" si="0"/>
        <v>161.44112922370817</v>
      </c>
    </row>
    <row r="52" spans="1:5" ht="28.5" customHeight="1" x14ac:dyDescent="0.25">
      <c r="A52" s="33" t="s">
        <v>78</v>
      </c>
      <c r="B52" s="13" t="s">
        <v>79</v>
      </c>
      <c r="C52" s="14">
        <v>57350</v>
      </c>
      <c r="D52" s="14">
        <v>95443.32</v>
      </c>
      <c r="E52" s="15">
        <f t="shared" si="0"/>
        <v>166.42252833478642</v>
      </c>
    </row>
    <row r="53" spans="1:5" ht="82.5" customHeight="1" x14ac:dyDescent="0.25">
      <c r="A53" s="33" t="s">
        <v>80</v>
      </c>
      <c r="B53" s="13" t="s">
        <v>81</v>
      </c>
      <c r="C53" s="14">
        <v>461460</v>
      </c>
      <c r="D53" s="14">
        <v>950799.79</v>
      </c>
      <c r="E53" s="15">
        <f t="shared" si="0"/>
        <v>206.04164824686865</v>
      </c>
    </row>
    <row r="54" spans="1:5" x14ac:dyDescent="0.25">
      <c r="A54" s="33" t="s">
        <v>82</v>
      </c>
      <c r="B54" s="13" t="s">
        <v>83</v>
      </c>
      <c r="C54" s="14">
        <v>58450</v>
      </c>
      <c r="D54" s="14">
        <v>58451.6</v>
      </c>
      <c r="E54" s="15">
        <f t="shared" si="0"/>
        <v>100.0027373823781</v>
      </c>
    </row>
    <row r="55" spans="1:5" x14ac:dyDescent="0.25">
      <c r="A55" s="33" t="s">
        <v>84</v>
      </c>
      <c r="B55" s="13" t="s">
        <v>85</v>
      </c>
      <c r="C55" s="14">
        <f>C56</f>
        <v>0</v>
      </c>
      <c r="D55" s="14">
        <f>D56</f>
        <v>-77536.149999999994</v>
      </c>
      <c r="E55" s="15">
        <v>0</v>
      </c>
    </row>
    <row r="56" spans="1:5" ht="28.5" customHeight="1" x14ac:dyDescent="0.25">
      <c r="A56" s="33" t="s">
        <v>86</v>
      </c>
      <c r="B56" s="16" t="s">
        <v>115</v>
      </c>
      <c r="C56" s="14">
        <v>0</v>
      </c>
      <c r="D56" s="14">
        <v>-77536.149999999994</v>
      </c>
      <c r="E56" s="15">
        <v>0</v>
      </c>
    </row>
    <row r="57" spans="1:5" x14ac:dyDescent="0.25">
      <c r="A57" s="32" t="s">
        <v>87</v>
      </c>
      <c r="B57" s="10" t="s">
        <v>88</v>
      </c>
      <c r="C57" s="11">
        <f>C58+C84</f>
        <v>680516238.82999992</v>
      </c>
      <c r="D57" s="11">
        <f>D58+D84</f>
        <v>678868158.89999998</v>
      </c>
      <c r="E57" s="12">
        <f t="shared" ref="E57:E83" si="1">D57/C57*100</f>
        <v>99.75781916198892</v>
      </c>
    </row>
    <row r="58" spans="1:5" ht="28.5" customHeight="1" x14ac:dyDescent="0.25">
      <c r="A58" s="33" t="s">
        <v>89</v>
      </c>
      <c r="B58" s="13" t="s">
        <v>90</v>
      </c>
      <c r="C58" s="14">
        <f>C59+C62+C69+C79</f>
        <v>680516238.82999992</v>
      </c>
      <c r="D58" s="14">
        <f>D59+D62+D69+D79</f>
        <v>678868258.89999998</v>
      </c>
      <c r="E58" s="15">
        <f t="shared" si="1"/>
        <v>99.757833856715422</v>
      </c>
    </row>
    <row r="59" spans="1:5" x14ac:dyDescent="0.25">
      <c r="A59" s="33" t="s">
        <v>91</v>
      </c>
      <c r="B59" s="13" t="s">
        <v>92</v>
      </c>
      <c r="C59" s="14">
        <f>C60+C61</f>
        <v>34963660.939999998</v>
      </c>
      <c r="D59" s="14">
        <f>D60+D61</f>
        <v>49480377.630000003</v>
      </c>
      <c r="E59" s="15">
        <f t="shared" si="1"/>
        <v>141.51944132770214</v>
      </c>
    </row>
    <row r="60" spans="1:5" ht="28.5" customHeight="1" x14ac:dyDescent="0.25">
      <c r="A60" s="33" t="s">
        <v>93</v>
      </c>
      <c r="B60" s="13" t="s">
        <v>118</v>
      </c>
      <c r="C60" s="14">
        <v>33199660.940000001</v>
      </c>
      <c r="D60" s="14">
        <v>47716377.630000003</v>
      </c>
      <c r="E60" s="15">
        <f t="shared" si="1"/>
        <v>143.72549682430582</v>
      </c>
    </row>
    <row r="61" spans="1:5" x14ac:dyDescent="0.25">
      <c r="A61" s="33" t="s">
        <v>94</v>
      </c>
      <c r="B61" s="13" t="s">
        <v>95</v>
      </c>
      <c r="C61" s="14">
        <v>1764000</v>
      </c>
      <c r="D61" s="14">
        <v>1764000</v>
      </c>
      <c r="E61" s="15">
        <f t="shared" si="1"/>
        <v>100</v>
      </c>
    </row>
    <row r="62" spans="1:5" s="18" customFormat="1" ht="26.25" customHeight="1" x14ac:dyDescent="0.25">
      <c r="A62" s="34" t="s">
        <v>96</v>
      </c>
      <c r="B62" s="16" t="s">
        <v>97</v>
      </c>
      <c r="C62" s="17">
        <f>C63+C64+C65+C66+C67+C68</f>
        <v>285462836.02999997</v>
      </c>
      <c r="D62" s="17">
        <f>D63+D64+D65+D66+D67+D68</f>
        <v>280368087.16999996</v>
      </c>
      <c r="E62" s="15">
        <f t="shared" si="1"/>
        <v>98.215267202255149</v>
      </c>
    </row>
    <row r="63" spans="1:5" ht="87" customHeight="1" x14ac:dyDescent="0.25">
      <c r="A63" s="33" t="s">
        <v>119</v>
      </c>
      <c r="B63" s="13" t="s">
        <v>120</v>
      </c>
      <c r="C63" s="14">
        <v>207405300</v>
      </c>
      <c r="D63" s="14">
        <v>207072900.22999999</v>
      </c>
      <c r="E63" s="15">
        <f t="shared" si="1"/>
        <v>99.83973419676353</v>
      </c>
    </row>
    <row r="64" spans="1:5" ht="66.75" customHeight="1" x14ac:dyDescent="0.25">
      <c r="A64" s="33" t="s">
        <v>121</v>
      </c>
      <c r="B64" s="13" t="s">
        <v>122</v>
      </c>
      <c r="C64" s="14">
        <v>174033.53</v>
      </c>
      <c r="D64" s="14">
        <v>174033.53</v>
      </c>
      <c r="E64" s="15">
        <f t="shared" si="1"/>
        <v>100</v>
      </c>
    </row>
    <row r="65" spans="1:5" ht="47.25" customHeight="1" x14ac:dyDescent="0.25">
      <c r="A65" s="33" t="s">
        <v>123</v>
      </c>
      <c r="B65" s="13" t="s">
        <v>124</v>
      </c>
      <c r="C65" s="14">
        <v>661340.38</v>
      </c>
      <c r="D65" s="14">
        <v>661340.38</v>
      </c>
      <c r="E65" s="15">
        <f t="shared" si="1"/>
        <v>100</v>
      </c>
    </row>
    <row r="66" spans="1:5" ht="31.5" customHeight="1" x14ac:dyDescent="0.25">
      <c r="A66" s="33" t="s">
        <v>98</v>
      </c>
      <c r="B66" s="13" t="s">
        <v>125</v>
      </c>
      <c r="C66" s="14">
        <v>23897300.48</v>
      </c>
      <c r="D66" s="14">
        <v>20214968.280000001</v>
      </c>
      <c r="E66" s="15">
        <f t="shared" si="1"/>
        <v>84.591011846372368</v>
      </c>
    </row>
    <row r="67" spans="1:5" ht="39" customHeight="1" x14ac:dyDescent="0.25">
      <c r="A67" s="33" t="s">
        <v>99</v>
      </c>
      <c r="B67" s="13" t="s">
        <v>126</v>
      </c>
      <c r="C67" s="14">
        <v>1302478.57</v>
      </c>
      <c r="D67" s="14">
        <v>295000</v>
      </c>
      <c r="E67" s="15">
        <f t="shared" si="1"/>
        <v>22.649125044721462</v>
      </c>
    </row>
    <row r="68" spans="1:5" x14ac:dyDescent="0.25">
      <c r="A68" s="33" t="s">
        <v>100</v>
      </c>
      <c r="B68" s="13" t="s">
        <v>127</v>
      </c>
      <c r="C68" s="14">
        <v>52022383.07</v>
      </c>
      <c r="D68" s="14">
        <v>51949844.75</v>
      </c>
      <c r="E68" s="15">
        <f t="shared" si="1"/>
        <v>99.860563250433202</v>
      </c>
    </row>
    <row r="69" spans="1:5" ht="22.5" x14ac:dyDescent="0.25">
      <c r="A69" s="33" t="s">
        <v>101</v>
      </c>
      <c r="B69" s="13" t="s">
        <v>128</v>
      </c>
      <c r="C69" s="14">
        <f>C70+C71+C72+C73+C74+C75+C76+C77+C78</f>
        <v>325527141.45999998</v>
      </c>
      <c r="D69" s="14">
        <f>D70+D71+D72+D73+D74+D75+D76+D77+D78</f>
        <v>317338327.43000001</v>
      </c>
      <c r="E69" s="15">
        <f t="shared" si="1"/>
        <v>97.48444507782888</v>
      </c>
    </row>
    <row r="70" spans="1:5" ht="26.25" customHeight="1" x14ac:dyDescent="0.25">
      <c r="A70" s="33" t="s">
        <v>129</v>
      </c>
      <c r="B70" s="13" t="s">
        <v>130</v>
      </c>
      <c r="C70" s="14">
        <v>295735090.45999998</v>
      </c>
      <c r="D70" s="14">
        <v>290588426.43000001</v>
      </c>
      <c r="E70" s="15">
        <f t="shared" si="1"/>
        <v>98.259704649186332</v>
      </c>
    </row>
    <row r="71" spans="1:5" ht="60" customHeight="1" x14ac:dyDescent="0.25">
      <c r="A71" s="33" t="s">
        <v>131</v>
      </c>
      <c r="B71" s="13" t="s">
        <v>132</v>
      </c>
      <c r="C71" s="14">
        <v>2544680</v>
      </c>
      <c r="D71" s="14">
        <v>2544680</v>
      </c>
      <c r="E71" s="15">
        <f t="shared" si="1"/>
        <v>100</v>
      </c>
    </row>
    <row r="72" spans="1:5" ht="57" customHeight="1" x14ac:dyDescent="0.25">
      <c r="A72" s="33" t="s">
        <v>133</v>
      </c>
      <c r="B72" s="13" t="s">
        <v>134</v>
      </c>
      <c r="C72" s="14">
        <v>4987188</v>
      </c>
      <c r="D72" s="14">
        <v>4987188</v>
      </c>
      <c r="E72" s="15">
        <f t="shared" si="1"/>
        <v>100</v>
      </c>
    </row>
    <row r="73" spans="1:5" ht="45" customHeight="1" x14ac:dyDescent="0.25">
      <c r="A73" s="33" t="s">
        <v>102</v>
      </c>
      <c r="B73" s="13" t="s">
        <v>135</v>
      </c>
      <c r="C73" s="14">
        <v>598758</v>
      </c>
      <c r="D73" s="14">
        <v>598758</v>
      </c>
      <c r="E73" s="15">
        <f t="shared" si="1"/>
        <v>100</v>
      </c>
    </row>
    <row r="74" spans="1:5" ht="51" customHeight="1" x14ac:dyDescent="0.25">
      <c r="A74" s="33" t="s">
        <v>136</v>
      </c>
      <c r="B74" s="13" t="s">
        <v>137</v>
      </c>
      <c r="C74" s="14">
        <v>18260</v>
      </c>
      <c r="D74" s="14">
        <v>18260</v>
      </c>
      <c r="E74" s="15">
        <f t="shared" si="1"/>
        <v>100</v>
      </c>
    </row>
    <row r="75" spans="1:5" ht="51" customHeight="1" x14ac:dyDescent="0.25">
      <c r="A75" s="33" t="s">
        <v>138</v>
      </c>
      <c r="B75" s="13" t="s">
        <v>139</v>
      </c>
      <c r="C75" s="14">
        <v>16559700</v>
      </c>
      <c r="D75" s="14">
        <v>13517550</v>
      </c>
      <c r="E75" s="15">
        <f t="shared" si="1"/>
        <v>81.629196181090236</v>
      </c>
    </row>
    <row r="76" spans="1:5" ht="28.5" customHeight="1" x14ac:dyDescent="0.25">
      <c r="A76" s="33" t="s">
        <v>140</v>
      </c>
      <c r="B76" s="13" t="s">
        <v>141</v>
      </c>
      <c r="C76" s="14">
        <v>1447646</v>
      </c>
      <c r="D76" s="14">
        <v>1447646</v>
      </c>
      <c r="E76" s="15">
        <f t="shared" si="1"/>
        <v>100</v>
      </c>
    </row>
    <row r="77" spans="1:5" ht="27" customHeight="1" x14ac:dyDescent="0.25">
      <c r="A77" s="33" t="s">
        <v>142</v>
      </c>
      <c r="B77" s="13" t="s">
        <v>143</v>
      </c>
      <c r="C77" s="14">
        <v>2914514</v>
      </c>
      <c r="D77" s="14">
        <v>2914514</v>
      </c>
      <c r="E77" s="15">
        <f t="shared" si="1"/>
        <v>100</v>
      </c>
    </row>
    <row r="78" spans="1:5" ht="18.75" customHeight="1" x14ac:dyDescent="0.25">
      <c r="A78" s="33" t="s">
        <v>144</v>
      </c>
      <c r="B78" s="13" t="s">
        <v>145</v>
      </c>
      <c r="C78" s="14">
        <v>721305</v>
      </c>
      <c r="D78" s="14">
        <v>721305</v>
      </c>
      <c r="E78" s="15">
        <f t="shared" si="1"/>
        <v>100</v>
      </c>
    </row>
    <row r="79" spans="1:5" x14ac:dyDescent="0.25">
      <c r="A79" s="33" t="s">
        <v>103</v>
      </c>
      <c r="B79" s="13" t="s">
        <v>146</v>
      </c>
      <c r="C79" s="14">
        <f>C80+C81+C82+C83</f>
        <v>34562600.399999999</v>
      </c>
      <c r="D79" s="14">
        <f>D80+D81+D82+D83</f>
        <v>31681466.669999998</v>
      </c>
      <c r="E79" s="15">
        <f t="shared" si="1"/>
        <v>91.664013423017792</v>
      </c>
    </row>
    <row r="80" spans="1:5" ht="106.5" customHeight="1" x14ac:dyDescent="0.25">
      <c r="A80" s="33" t="s">
        <v>147</v>
      </c>
      <c r="B80" s="13" t="s">
        <v>148</v>
      </c>
      <c r="C80" s="14">
        <v>234360</v>
      </c>
      <c r="D80" s="14">
        <v>234360</v>
      </c>
      <c r="E80" s="15">
        <f t="shared" si="1"/>
        <v>100</v>
      </c>
    </row>
    <row r="81" spans="1:5" ht="66" customHeight="1" x14ac:dyDescent="0.25">
      <c r="A81" s="33" t="s">
        <v>149</v>
      </c>
      <c r="B81" s="13" t="s">
        <v>150</v>
      </c>
      <c r="C81" s="14">
        <v>1963460.4</v>
      </c>
      <c r="D81" s="14">
        <v>1963460.4</v>
      </c>
      <c r="E81" s="15">
        <f t="shared" si="1"/>
        <v>100</v>
      </c>
    </row>
    <row r="82" spans="1:5" ht="63" customHeight="1" x14ac:dyDescent="0.25">
      <c r="A82" s="33" t="s">
        <v>151</v>
      </c>
      <c r="B82" s="13" t="s">
        <v>152</v>
      </c>
      <c r="C82" s="14">
        <v>26364780</v>
      </c>
      <c r="D82" s="14">
        <v>23533380</v>
      </c>
      <c r="E82" s="15">
        <f t="shared" si="1"/>
        <v>89.260672761160905</v>
      </c>
    </row>
    <row r="83" spans="1:5" ht="27.75" customHeight="1" x14ac:dyDescent="0.25">
      <c r="A83" s="33" t="s">
        <v>153</v>
      </c>
      <c r="B83" s="13" t="s">
        <v>154</v>
      </c>
      <c r="C83" s="14">
        <v>6000000</v>
      </c>
      <c r="D83" s="14">
        <v>5950266.2699999996</v>
      </c>
      <c r="E83" s="15">
        <f t="shared" si="1"/>
        <v>99.171104499999998</v>
      </c>
    </row>
    <row r="84" spans="1:5" ht="39" customHeight="1" x14ac:dyDescent="0.25">
      <c r="A84" s="33" t="s">
        <v>104</v>
      </c>
      <c r="B84" s="13" t="s">
        <v>155</v>
      </c>
      <c r="C84" s="14">
        <f>C85</f>
        <v>0</v>
      </c>
      <c r="D84" s="14">
        <f>D85</f>
        <v>-100</v>
      </c>
      <c r="E84" s="15">
        <v>0</v>
      </c>
    </row>
    <row r="85" spans="1:5" ht="43.5" customHeight="1" x14ac:dyDescent="0.25">
      <c r="A85" s="33" t="s">
        <v>105</v>
      </c>
      <c r="B85" s="19" t="s">
        <v>156</v>
      </c>
      <c r="C85" s="20">
        <v>0</v>
      </c>
      <c r="D85" s="20">
        <v>-100</v>
      </c>
      <c r="E85" s="15">
        <v>0</v>
      </c>
    </row>
    <row r="86" spans="1:5" ht="21.75" customHeight="1" x14ac:dyDescent="0.25">
      <c r="A86" s="21" t="s">
        <v>106</v>
      </c>
      <c r="B86" s="22" t="s">
        <v>7</v>
      </c>
      <c r="C86" s="23">
        <f>C14+C57</f>
        <v>1103570688.8299999</v>
      </c>
      <c r="D86" s="23">
        <f>D14+D57</f>
        <v>1138289172.0799999</v>
      </c>
      <c r="E86" s="24">
        <f t="shared" ref="E86" si="2">D86/C86*100</f>
        <v>103.14601353600723</v>
      </c>
    </row>
    <row r="87" spans="1:5" ht="12.95" customHeight="1" x14ac:dyDescent="0.25">
      <c r="A87" s="25"/>
      <c r="B87" s="26"/>
      <c r="C87" s="26"/>
      <c r="D87" s="26"/>
      <c r="E87" s="26"/>
    </row>
    <row r="88" spans="1:5" ht="12.95" customHeight="1" x14ac:dyDescent="0.25">
      <c r="A88" s="25"/>
      <c r="B88" s="25"/>
      <c r="C88" s="27"/>
      <c r="D88" s="27"/>
      <c r="E88" s="28"/>
    </row>
  </sheetData>
  <mergeCells count="11">
    <mergeCell ref="E11:E12"/>
    <mergeCell ref="A10:D10"/>
    <mergeCell ref="D11:D12"/>
    <mergeCell ref="C11:C12"/>
    <mergeCell ref="A11:A12"/>
    <mergeCell ref="B11:B12"/>
    <mergeCell ref="C1:E1"/>
    <mergeCell ref="C2:E2"/>
    <mergeCell ref="C3:E3"/>
    <mergeCell ref="B6:C6"/>
    <mergeCell ref="A7:E7"/>
  </mergeCells>
  <pageMargins left="0.78740157480314965" right="0.39370078740157483" top="0.59055118110236227" bottom="0.39370078740157483" header="0" footer="0"/>
  <pageSetup paperSize="9" scale="78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0C89DC-AA29-433D-B18D-3A8B133EFE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104</cp:lastModifiedBy>
  <cp:lastPrinted>2025-04-02T00:37:17Z</cp:lastPrinted>
  <dcterms:created xsi:type="dcterms:W3CDTF">2024-01-25T04:22:13Z</dcterms:created>
  <dcterms:modified xsi:type="dcterms:W3CDTF">2025-04-02T01:40:10Z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950_Орг=20024_Ф=0503317M_Период=декабрь 2023 года.xlsx</vt:lpwstr>
  </property>
  <property fmtid="{D5CDD505-2E9C-101B-9397-08002B2CF9AE}" pid="3" name="Название отчета">
    <vt:lpwstr>950_Орг=20024_Ф=0503317M_Период=декабрь 2023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